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<sst xmlns="http://schemas.openxmlformats.org/spreadsheetml/2006/main" count="161" uniqueCount="152">
  <si>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</si>
  <si>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</si>
  <si>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</si>
  <si>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</si>
  <si>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</si>
  <si>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</si>
  <si>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</si>
  <si>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</si>
  <si>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</si>
  <si>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</si>
  <si>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</si>
  <si>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</si>
  <si>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</si>
  <si>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</si>
  <si>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</si>
  <si>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</si>
  <si>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</si>
  <si>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</si>
  <si>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</si>
  <si>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</si>
  <si>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</si>
  <si>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</si>
  <si>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</si>
  <si>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</si>
  <si>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</si>
  <si>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</si>
  <si>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</si>
  <si>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</si>
  <si>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</si>
  <si>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</si>
  <si>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</si>
  <si>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</si>
  <si>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</si>
  <si>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</si>
  <si>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</si>
  <si>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</si>
  <si>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</si>
  <si>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</si>
  <si>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</si>
  <si>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</si>
  <si>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</si>
  <si>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</si>
  <si>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</si>
  <si>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</si>
  <si>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</si>
  <si>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</si>
  <si>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</si>
  <si>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</si>
  <si>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</si>
  <si>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</si>
  <si>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</si>
  <si>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</si>
  <si>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</si>
  <si>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</si>
  <si>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</si>
  <si>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</si>
  <si>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</si>
  <si>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</si>
  <si>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</si>
  <si>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</si>
  <si>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</si>
  <si>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</si>
  <si>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</si>
  <si>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</si>
  <si>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</si>
  <si>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</si>
  <si>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</si>
  <si>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</si>
  <si>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</si>
  <si>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</si>
  <si>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</si>
  <si>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</si>
  <si>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</si>
  <si>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</si>
  <si>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</si>
  <si>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</si>
  <si>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</si>
  <si>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</si>
  <si>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</si>
  <si>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</si>
  <si>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</si>
  <si>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</si>
  <si>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</si>
  <si>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</si>
  <si>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</si>
  <si>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</si>
  <si>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</si>
  <si>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</si>
  <si>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</si>
  <si>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</si>
  <si>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</si>
  <si>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</si>
  <si>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</si>
  <si>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</si>
  <si>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</si>
  <si>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</si>
  <si>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</si>
  <si>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</si>
  <si>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</si>
  <si>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</si>
  <si>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</si>
  <si>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</si>
  <si>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</si>
  <si>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</si>
  <si>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</si>
  <si>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</si>
  <si>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</si>
  <si>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</si>
  <si>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</si>
  <si>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</si>
  <si>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</si>
  <si>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</si>
  <si>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</si>
  <si>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</si>
  <si>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</si>
  <si>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</si>
  <si>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</si>
  <si>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</si>
  <si>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</si>
  <si>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</si>
  <si>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</si>
  <si>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</si>
  <si>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</si>
  <si>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</si>
  <si>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</si>
  <si>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</si>
  <si>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</si>
  <si>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</si>
  <si>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</si>
  <si>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</si>
  <si>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</si>
  <si>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</si>
  <si>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</si>
  <si>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</si>
  <si>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</si>
  <si>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</si>
  <si>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</si>
  <si>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</si>
  <si>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</si>
  <si>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</si>
  <si>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</si>
  <si>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</si>
  <si>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</si>
  <si>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</si>
  <si>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</si>
  <si>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</si>
  <si>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</si>
  <si>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</si>
  <si>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25.03.2019 № 258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</si>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</sst>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 wrapText="1"/>
    </xf>
    <xf numFmtId="171" fontId="10" fillId="0" borderId="12" xfId="62" applyFont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2" xfId="62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75" zoomScaleNormal="75" zoomScalePageLayoutView="0" workbookViewId="0" topLeftCell="A61">
      <selection activeCell="G77" sqref="G77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62" t="s">
        <v>148</v>
      </c>
      <c r="D1" s="62"/>
      <c r="E1" s="62"/>
      <c r="F1" s="62"/>
      <c r="G1" s="62"/>
    </row>
    <row r="2" spans="3:7" ht="48.75" customHeight="1">
      <c r="C2" s="62"/>
      <c r="D2" s="62"/>
      <c r="E2" s="62"/>
      <c r="F2" s="62"/>
      <c r="G2" s="62"/>
    </row>
    <row r="3" spans="3:7" ht="15" customHeight="1">
      <c r="C3" s="62"/>
      <c r="D3" s="62"/>
      <c r="E3" s="62"/>
      <c r="F3" s="62"/>
      <c r="G3" s="62"/>
    </row>
    <row r="4" spans="3:6" ht="15" customHeight="1">
      <c r="C4" s="8"/>
      <c r="D4" s="8"/>
      <c r="E4" s="8"/>
      <c r="F4" s="9"/>
    </row>
    <row r="5" spans="1:7" ht="38.25" customHeight="1">
      <c r="A5" s="68" t="s">
        <v>93</v>
      </c>
      <c r="B5" s="68"/>
      <c r="C5" s="68"/>
      <c r="D5" s="68"/>
      <c r="E5" s="68"/>
      <c r="F5" s="68"/>
      <c r="G5" s="68"/>
    </row>
    <row r="6" spans="1:7" ht="20.25" customHeight="1">
      <c r="A6" s="70" t="s">
        <v>0</v>
      </c>
      <c r="B6" s="57" t="s">
        <v>1</v>
      </c>
      <c r="C6" s="64" t="s">
        <v>62</v>
      </c>
      <c r="D6" s="65"/>
      <c r="E6" s="65"/>
      <c r="F6" s="65"/>
      <c r="G6" s="66"/>
    </row>
    <row r="7" spans="1:7" ht="20.25" customHeight="1">
      <c r="A7" s="71"/>
      <c r="B7" s="69"/>
      <c r="C7" s="64" t="s">
        <v>72</v>
      </c>
      <c r="D7" s="65"/>
      <c r="E7" s="65"/>
      <c r="F7" s="41"/>
      <c r="G7" s="42"/>
    </row>
    <row r="8" spans="1:7" ht="40.5" customHeight="1">
      <c r="A8" s="71"/>
      <c r="B8" s="69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72" t="s">
        <v>2</v>
      </c>
      <c r="B9" s="74" t="s">
        <v>3</v>
      </c>
      <c r="C9" s="67">
        <f>C12+C17+C22+C26+C29+C38+C43+C47+C54</f>
        <v>67050590.02</v>
      </c>
      <c r="D9" s="67">
        <f>D12+D17+D22+D26+D29+D38+D43+D47+D54</f>
        <v>0</v>
      </c>
      <c r="E9" s="67">
        <f>E12+E17+E22+E26+E29+E38+E43+E47+E54</f>
        <v>67050590.02</v>
      </c>
      <c r="F9" s="67">
        <f>F12+F17+F22+F26+F29+F38+F43+F47+F54</f>
        <v>47791636.06</v>
      </c>
      <c r="G9" s="67">
        <f>G12+G17+G22+G26+G29+G38+G43+G47+G54</f>
        <v>47570036.06</v>
      </c>
    </row>
    <row r="10" spans="1:7" ht="13.5" customHeight="1">
      <c r="A10" s="73"/>
      <c r="B10" s="75"/>
      <c r="C10" s="67"/>
      <c r="D10" s="67"/>
      <c r="E10" s="67"/>
      <c r="F10" s="67"/>
      <c r="G10" s="67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7105520.0200000005</v>
      </c>
      <c r="D17" s="25">
        <f>D18+D19+D20+D21</f>
        <v>0</v>
      </c>
      <c r="E17" s="25">
        <f t="shared" si="0"/>
        <v>7105520.0200000005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2576647.17</v>
      </c>
      <c r="D18" s="13">
        <v>0</v>
      </c>
      <c r="E18" s="13">
        <f t="shared" si="0"/>
        <v>2576647.17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18053.49</v>
      </c>
      <c r="D19" s="26">
        <v>0</v>
      </c>
      <c r="E19" s="13">
        <f t="shared" si="0"/>
        <v>18053.49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4989952.2</v>
      </c>
      <c r="D20" s="26">
        <v>0</v>
      </c>
      <c r="E20" s="13">
        <f t="shared" si="0"/>
        <v>4989952.2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-479132.84</v>
      </c>
      <c r="D21" s="26">
        <v>0</v>
      </c>
      <c r="E21" s="13">
        <f t="shared" si="0"/>
        <v>-479132.84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59" t="s">
        <v>25</v>
      </c>
      <c r="B27" s="61" t="s">
        <v>26</v>
      </c>
      <c r="C27" s="63">
        <v>1100000</v>
      </c>
      <c r="D27" s="13">
        <v>0</v>
      </c>
      <c r="E27" s="13">
        <f>C27+D27</f>
        <v>1100000</v>
      </c>
      <c r="F27" s="63">
        <v>1150000</v>
      </c>
      <c r="G27" s="63">
        <v>1200000</v>
      </c>
    </row>
    <row r="28" spans="1:7" ht="0.75" customHeight="1" hidden="1">
      <c r="A28" s="60"/>
      <c r="B28" s="61"/>
      <c r="C28" s="63"/>
      <c r="D28" s="13"/>
      <c r="E28" s="13"/>
      <c r="F28" s="63"/>
      <c r="G28" s="63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56" t="s">
        <v>80</v>
      </c>
      <c r="B38" s="57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56"/>
      <c r="B39" s="58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5910300</v>
      </c>
      <c r="D43" s="12">
        <f>D44+D45+D46</f>
        <v>0</v>
      </c>
      <c r="E43" s="12">
        <f>E44+E45+E46</f>
        <v>5910300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/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5900000</v>
      </c>
      <c r="D46" s="13">
        <v>0</v>
      </c>
      <c r="E46" s="13">
        <f t="shared" si="2"/>
        <v>5900000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19770000</v>
      </c>
      <c r="D47" s="12">
        <f>D48+D49+D50+D51+D52+D53</f>
        <v>0</v>
      </c>
      <c r="E47" s="12">
        <f>E48+E49+E50+E51+E52+E53</f>
        <v>19770000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19610000</v>
      </c>
      <c r="D48" s="13">
        <v>0</v>
      </c>
      <c r="E48" s="13">
        <f t="shared" si="2"/>
        <v>19610000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C71+C87</f>
        <v>162373327.14999998</v>
      </c>
      <c r="D70" s="12">
        <f>D71+D87</f>
        <v>13501479.2</v>
      </c>
      <c r="E70" s="12">
        <f>E71+E87</f>
        <v>175874806.34999996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C73+C74+C75+C80+C85</f>
        <v>162699362.2</v>
      </c>
      <c r="D71" s="13">
        <f>D73+D74+D75+D80+D85</f>
        <v>13501479.2</v>
      </c>
      <c r="E71" s="13">
        <f>C71+D71</f>
        <v>176200841.39999998</v>
      </c>
      <c r="F71" s="13">
        <f>F73+F75+F80+F85</f>
        <v>138162210.24</v>
      </c>
      <c r="G71" s="13">
        <f>G73+G74+G75+G80+G85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72823000</v>
      </c>
      <c r="D72" s="12">
        <f>D73+D74</f>
        <v>0</v>
      </c>
      <c r="E72" s="12">
        <f>C72+D72</f>
        <v>72823000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/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6391400</v>
      </c>
      <c r="D74" s="13"/>
      <c r="E74" s="13">
        <f>C74+D74</f>
        <v>6391400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C77+C78+C79+C76</f>
        <v>10529790.29</v>
      </c>
      <c r="D75" s="12">
        <f>D77+D78+D79+D76</f>
        <v>13449479.2</v>
      </c>
      <c r="E75" s="12">
        <f>E77+E78+E79+E76</f>
        <v>23979269.490000002</v>
      </c>
      <c r="F75" s="12">
        <f>F79</f>
        <v>300300</v>
      </c>
      <c r="G75" s="12">
        <f>G79</f>
        <v>300300</v>
      </c>
    </row>
    <row r="76" spans="1:7" ht="39.75" customHeight="1">
      <c r="A76" s="1" t="s">
        <v>149</v>
      </c>
      <c r="B76" s="33" t="s">
        <v>150</v>
      </c>
      <c r="C76" s="13">
        <v>0</v>
      </c>
      <c r="D76" s="13">
        <v>10532000</v>
      </c>
      <c r="E76" s="13">
        <f>C76+D76</f>
        <v>10532000</v>
      </c>
      <c r="F76" s="13"/>
      <c r="G76" s="13"/>
    </row>
    <row r="77" spans="1:7" ht="57.75" customHeight="1">
      <c r="A77" s="1" t="s">
        <v>143</v>
      </c>
      <c r="B77" s="33" t="s">
        <v>134</v>
      </c>
      <c r="C77" s="13">
        <v>2141354.9</v>
      </c>
      <c r="D77" s="13">
        <v>0</v>
      </c>
      <c r="E77" s="13">
        <f aca="true" t="shared" si="3" ref="E77:E86">C77+D77</f>
        <v>2141354.9</v>
      </c>
      <c r="F77" s="13"/>
      <c r="G77" s="13" t="s">
        <v>151</v>
      </c>
    </row>
    <row r="78" spans="1:7" ht="36.75" customHeight="1">
      <c r="A78" s="1" t="s">
        <v>144</v>
      </c>
      <c r="B78" s="7" t="s">
        <v>145</v>
      </c>
      <c r="C78" s="13">
        <v>3507</v>
      </c>
      <c r="D78" s="13">
        <v>0</v>
      </c>
      <c r="E78" s="13">
        <f t="shared" si="3"/>
        <v>3507</v>
      </c>
      <c r="F78" s="13"/>
      <c r="G78" s="13"/>
    </row>
    <row r="79" spans="1:7" ht="29.25" customHeight="1">
      <c r="A79" s="1" t="s">
        <v>123</v>
      </c>
      <c r="B79" s="33" t="s">
        <v>55</v>
      </c>
      <c r="C79" s="13">
        <v>8384928.39</v>
      </c>
      <c r="D79" s="13">
        <f>2319116+598363.2</f>
        <v>2917479.2</v>
      </c>
      <c r="E79" s="13">
        <f t="shared" si="3"/>
        <v>11302407.59</v>
      </c>
      <c r="F79" s="13">
        <v>300300</v>
      </c>
      <c r="G79" s="13">
        <v>300300</v>
      </c>
    </row>
    <row r="80" spans="1:7" ht="24.75" customHeight="1">
      <c r="A80" s="2" t="s">
        <v>124</v>
      </c>
      <c r="B80" s="22" t="s">
        <v>106</v>
      </c>
      <c r="C80" s="12">
        <f>C81+C82+C83+C84</f>
        <v>54056657.91</v>
      </c>
      <c r="D80" s="12">
        <f>D81+D82+D83+D84</f>
        <v>0</v>
      </c>
      <c r="E80" s="12">
        <f t="shared" si="3"/>
        <v>54056657.91</v>
      </c>
      <c r="F80" s="12">
        <f>F81+F82+F83+F84</f>
        <v>56822430.24</v>
      </c>
      <c r="G80" s="12">
        <f>G81+G82+G83+G84</f>
        <v>60425206.24</v>
      </c>
    </row>
    <row r="81" spans="1:7" ht="41.25" customHeight="1">
      <c r="A81" s="1" t="s">
        <v>125</v>
      </c>
      <c r="B81" s="33" t="s">
        <v>50</v>
      </c>
      <c r="C81" s="13">
        <v>1801826.91</v>
      </c>
      <c r="D81" s="13">
        <v>0</v>
      </c>
      <c r="E81" s="13">
        <f t="shared" si="3"/>
        <v>1801826.91</v>
      </c>
      <c r="F81" s="13">
        <v>1740238.24</v>
      </c>
      <c r="G81" s="13">
        <v>1740238.24</v>
      </c>
    </row>
    <row r="82" spans="1:7" ht="76.5" customHeight="1">
      <c r="A82" s="34" t="s">
        <v>126</v>
      </c>
      <c r="B82" s="54" t="s">
        <v>107</v>
      </c>
      <c r="C82" s="13">
        <v>0</v>
      </c>
      <c r="D82" s="13">
        <v>0</v>
      </c>
      <c r="E82" s="13">
        <f t="shared" si="3"/>
        <v>0</v>
      </c>
      <c r="F82" s="13">
        <v>1073457</v>
      </c>
      <c r="G82" s="13">
        <v>2146914</v>
      </c>
    </row>
    <row r="83" spans="1:7" ht="77.25" customHeight="1">
      <c r="A83" s="34" t="s">
        <v>127</v>
      </c>
      <c r="B83" s="55" t="s">
        <v>108</v>
      </c>
      <c r="C83" s="13">
        <v>3690</v>
      </c>
      <c r="D83" s="13">
        <v>0</v>
      </c>
      <c r="E83" s="13">
        <f t="shared" si="3"/>
        <v>3690</v>
      </c>
      <c r="F83" s="13">
        <v>3855</v>
      </c>
      <c r="G83" s="13">
        <v>4050</v>
      </c>
    </row>
    <row r="84" spans="1:7" ht="30" customHeight="1">
      <c r="A84" s="34" t="s">
        <v>128</v>
      </c>
      <c r="B84" s="55" t="s">
        <v>54</v>
      </c>
      <c r="C84" s="13">
        <v>52251141</v>
      </c>
      <c r="D84" s="13"/>
      <c r="E84" s="13">
        <f t="shared" si="3"/>
        <v>52251141</v>
      </c>
      <c r="F84" s="13">
        <v>54004880</v>
      </c>
      <c r="G84" s="13">
        <v>56534004</v>
      </c>
    </row>
    <row r="85" spans="1:7" ht="18.75">
      <c r="A85" s="2" t="s">
        <v>129</v>
      </c>
      <c r="B85" s="22" t="s">
        <v>51</v>
      </c>
      <c r="C85" s="12">
        <f>C86</f>
        <v>25289914</v>
      </c>
      <c r="D85" s="12">
        <f>D86</f>
        <v>52000</v>
      </c>
      <c r="E85" s="12">
        <f t="shared" si="3"/>
        <v>25341914</v>
      </c>
      <c r="F85" s="12">
        <f>F86</f>
        <v>24323980</v>
      </c>
      <c r="G85" s="12">
        <f>G86</f>
        <v>24492730</v>
      </c>
    </row>
    <row r="86" spans="1:7" ht="77.25" customHeight="1">
      <c r="A86" s="1" t="s">
        <v>130</v>
      </c>
      <c r="B86" s="33" t="s">
        <v>52</v>
      </c>
      <c r="C86" s="16">
        <f>24139914+1150000</f>
        <v>25289914</v>
      </c>
      <c r="D86" s="16">
        <v>52000</v>
      </c>
      <c r="E86" s="13">
        <f t="shared" si="3"/>
        <v>25341914</v>
      </c>
      <c r="F86" s="16">
        <f>23173980+1150000</f>
        <v>24323980</v>
      </c>
      <c r="G86" s="16">
        <f>23342730+1150000</f>
        <v>24492730</v>
      </c>
    </row>
    <row r="87" spans="1:7" s="5" customFormat="1" ht="113.25" customHeight="1">
      <c r="A87" s="2" t="s">
        <v>118</v>
      </c>
      <c r="B87" s="52" t="s">
        <v>119</v>
      </c>
      <c r="C87" s="40">
        <f>C88</f>
        <v>-326035.05</v>
      </c>
      <c r="D87" s="40">
        <f>D88</f>
        <v>0</v>
      </c>
      <c r="E87" s="40">
        <f>C87+D87</f>
        <v>-326035.05</v>
      </c>
      <c r="F87" s="40">
        <v>0</v>
      </c>
      <c r="G87" s="40">
        <v>0</v>
      </c>
    </row>
    <row r="88" spans="1:7" ht="60" customHeight="1">
      <c r="A88" s="1" t="s">
        <v>146</v>
      </c>
      <c r="B88" s="30" t="s">
        <v>147</v>
      </c>
      <c r="C88" s="16">
        <v>-326035.05</v>
      </c>
      <c r="D88" s="16">
        <v>0</v>
      </c>
      <c r="E88" s="13">
        <f>C88+D88</f>
        <v>-326035.05</v>
      </c>
      <c r="F88" s="16">
        <v>0</v>
      </c>
      <c r="G88" s="16">
        <v>0</v>
      </c>
    </row>
    <row r="89" spans="1:7" s="5" customFormat="1" ht="18.75">
      <c r="A89" s="38" t="s">
        <v>115</v>
      </c>
      <c r="B89" s="53"/>
      <c r="C89" s="12">
        <f>C70+C9</f>
        <v>229423917.17</v>
      </c>
      <c r="D89" s="12">
        <f>D70+D9</f>
        <v>13501479.2</v>
      </c>
      <c r="E89" s="12">
        <f>E70+E9</f>
        <v>242925396.36999997</v>
      </c>
      <c r="F89" s="12">
        <f>F70+F9</f>
        <v>185953846.3</v>
      </c>
      <c r="G89" s="12">
        <f>G70+G9</f>
        <v>183460672.3</v>
      </c>
    </row>
    <row r="90" spans="6:7" ht="18.75">
      <c r="F90" s="17"/>
      <c r="G90" s="17"/>
    </row>
  </sheetData>
  <sheetProtection/>
  <mergeCells count="20">
    <mergeCell ref="F27:F28"/>
    <mergeCell ref="B6:B8"/>
    <mergeCell ref="A6:A8"/>
    <mergeCell ref="C27:C28"/>
    <mergeCell ref="C7:E7"/>
    <mergeCell ref="A9:A10"/>
    <mergeCell ref="C9:C10"/>
    <mergeCell ref="B9:B10"/>
    <mergeCell ref="D9:D10"/>
    <mergeCell ref="E9:E10"/>
    <mergeCell ref="A38:A39"/>
    <mergeCell ref="B38:B39"/>
    <mergeCell ref="A27:A28"/>
    <mergeCell ref="B27:B28"/>
    <mergeCell ref="C1:G3"/>
    <mergeCell ref="G27:G28"/>
    <mergeCell ref="C6:G6"/>
    <mergeCell ref="F9:F10"/>
    <mergeCell ref="G9:G10"/>
    <mergeCell ref="A5:G5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2019-04-22T06:58:23Z</cp:lastPrinted>
  <dcterms:created xsi:type="dcterms:W3CDTF">2014-01-17T06:18:32Z</dcterms:created>
  <dcterms:modified xsi:type="dcterms:W3CDTF">2019-04-22T07:01:58Z</dcterms:modified>
  <cp:category/>
  <cp:version/>
  <cp:contentType/>
  <cp:contentStatus/>
</cp:coreProperties>
</file>